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c656cd10158f129/ドキュメント/ブログ原稿案/"/>
    </mc:Choice>
  </mc:AlternateContent>
  <xr:revisionPtr revIDLastSave="15" documentId="8_{A3630E6B-0B45-428D-986E-F78E08921816}" xr6:coauthVersionLast="46" xr6:coauthVersionMax="46" xr10:uidLastSave="{38E15324-704F-49AD-BAA1-7A8DF6750790}"/>
  <bookViews>
    <workbookView xWindow="-108" yWindow="-108" windowWidth="23256" windowHeight="12576" xr2:uid="{791D0BEB-1F24-4670-B541-CE7871755E31}"/>
  </bookViews>
  <sheets>
    <sheet name="Sheet1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3" l="1"/>
  <c r="H11" i="3"/>
  <c r="H7" i="3"/>
  <c r="F15" i="3"/>
  <c r="H15" i="3" s="1"/>
  <c r="H19" i="3" s="1"/>
  <c r="H23" i="3" s="1"/>
  <c r="H16" i="3" l="1"/>
  <c r="H25" i="3" s="1"/>
</calcChain>
</file>

<file path=xl/sharedStrings.xml><?xml version="1.0" encoding="utf-8"?>
<sst xmlns="http://schemas.openxmlformats.org/spreadsheetml/2006/main" count="52" uniqueCount="34">
  <si>
    <t>総質量</t>
    <phoneticPr fontId="1"/>
  </si>
  <si>
    <t>重力加速度</t>
    <phoneticPr fontId="1"/>
  </si>
  <si>
    <t>高低差</t>
    <phoneticPr fontId="1"/>
  </si>
  <si>
    <t>所要時間</t>
    <phoneticPr fontId="1"/>
  </si>
  <si>
    <t>ｍ</t>
    <phoneticPr fontId="1"/>
  </si>
  <si>
    <t>ｓ</t>
    <phoneticPr fontId="1"/>
  </si>
  <si>
    <t>W</t>
    <phoneticPr fontId="1"/>
  </si>
  <si>
    <t>身長</t>
    <rPh sb="0" eb="2">
      <t>シンチョウ</t>
    </rPh>
    <phoneticPr fontId="1"/>
  </si>
  <si>
    <t>距離</t>
  </si>
  <si>
    <t>合計W数</t>
    <rPh sb="0" eb="2">
      <t>ゴウケイ</t>
    </rPh>
    <rPh sb="3" eb="4">
      <t>スウ</t>
    </rPh>
    <phoneticPr fontId="1"/>
  </si>
  <si>
    <t>平均速度</t>
    <rPh sb="0" eb="2">
      <t>ヘイキン</t>
    </rPh>
    <rPh sb="2" eb="4">
      <t>ソクド</t>
    </rPh>
    <phoneticPr fontId="1"/>
  </si>
  <si>
    <t>単位</t>
    <rPh sb="0" eb="2">
      <t>タンイ</t>
    </rPh>
    <phoneticPr fontId="1"/>
  </si>
  <si>
    <t>係数</t>
    <rPh sb="0" eb="2">
      <t>ケイスウ</t>
    </rPh>
    <phoneticPr fontId="1"/>
  </si>
  <si>
    <t>-</t>
    <phoneticPr fontId="1"/>
  </si>
  <si>
    <t>① 坂を登る抵抗</t>
    <phoneticPr fontId="1"/>
  </si>
  <si>
    <t>[W]</t>
    <phoneticPr fontId="1"/>
  </si>
  <si>
    <t>Cd 空気抵抗係数</t>
    <phoneticPr fontId="1"/>
  </si>
  <si>
    <t>(前面投影面積)</t>
    <rPh sb="1" eb="3">
      <t>ゼンメン</t>
    </rPh>
    <rPh sb="3" eb="7">
      <t>トウエイメンセキ</t>
    </rPh>
    <phoneticPr fontId="1"/>
  </si>
  <si>
    <t>kg/ｓ^３</t>
    <phoneticPr fontId="1"/>
  </si>
  <si>
    <t>kg</t>
    <phoneticPr fontId="1"/>
  </si>
  <si>
    <t>m/ｓ^３</t>
    <phoneticPr fontId="1"/>
  </si>
  <si>
    <t>m</t>
    <phoneticPr fontId="1"/>
  </si>
  <si>
    <t>②空気抵抗</t>
    <phoneticPr fontId="1"/>
  </si>
  <si>
    <t>ρ空気密度</t>
    <phoneticPr fontId="1"/>
  </si>
  <si>
    <t>A前面投影面積(補正後)</t>
    <rPh sb="1" eb="3">
      <t>ゼンメン</t>
    </rPh>
    <rPh sb="3" eb="7">
      <t>トウエイメンセキ</t>
    </rPh>
    <rPh sb="8" eb="11">
      <t>ホセイゴ</t>
    </rPh>
    <phoneticPr fontId="1"/>
  </si>
  <si>
    <t>タイヤ転がり抵抗</t>
    <phoneticPr fontId="1"/>
  </si>
  <si>
    <t>km/h</t>
    <phoneticPr fontId="1"/>
  </si>
  <si>
    <t>③(補正後、両輪)タイヤ転がり抵抗</t>
    <rPh sb="6" eb="8">
      <t>リョウリン</t>
    </rPh>
    <phoneticPr fontId="1"/>
  </si>
  <si>
    <t>④チェーンの抵抗</t>
    <rPh sb="6" eb="8">
      <t>テイコウ</t>
    </rPh>
    <phoneticPr fontId="1"/>
  </si>
  <si>
    <t>④-2車軸、BBの抵抗</t>
    <phoneticPr fontId="1"/>
  </si>
  <si>
    <t>入力例</t>
    <rPh sb="0" eb="3">
      <t>ニュウリョクレイ</t>
    </rPh>
    <phoneticPr fontId="1"/>
  </si>
  <si>
    <t>計算値</t>
    <rPh sb="0" eb="3">
      <t>ケイサンチ</t>
    </rPh>
    <phoneticPr fontId="1"/>
  </si>
  <si>
    <t>m/s</t>
    <phoneticPr fontId="1"/>
  </si>
  <si>
    <t>入力して下さい</t>
    <rPh sb="0" eb="2">
      <t>ニュウリョク</t>
    </rPh>
    <rPh sb="4" eb="5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</si>
</sst>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0.0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176" fontId="0" fillId="3" borderId="0" xfId="0" applyNumberFormat="1" applyFill="1">
      <alignment vertical="center"/>
    </xf>
    <xf numFmtId="177" fontId="0" fillId="3" borderId="0" xfId="0" applyNumberFormat="1" applyFill="1">
      <alignment vertical="center"/>
    </xf>
    <xf numFmtId="0" fontId="0" fillId="3" borderId="0" xfId="0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1" xfId="0" applyFill="1" applyBorder="1">
      <alignment vertical="center"/>
    </xf>
    <xf numFmtId="176" fontId="0" fillId="3" borderId="2" xfId="0" applyNumberFormat="1" applyFill="1" applyBorder="1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8D61-173E-40CA-96A2-DBD82728835C}">
  <dimension ref="B2:I25"/>
  <sheetViews>
    <sheetView tabSelected="1" workbookViewId="0">
      <selection activeCell="B26" sqref="B26"/>
    </sheetView>
  </sheetViews>
  <sheetFormatPr defaultRowHeight="18" x14ac:dyDescent="0.45"/>
  <cols>
    <col min="2" max="2" width="15.3984375" customWidth="1"/>
    <col min="3" max="3" width="8.8984375" customWidth="1"/>
    <col min="4" max="4" width="6.19921875" customWidth="1"/>
    <col min="5" max="5" width="6.5" customWidth="1"/>
    <col min="7" max="7" width="4.5" style="1" customWidth="1"/>
    <col min="8" max="8" width="13.3984375" style="1" customWidth="1"/>
    <col min="9" max="9" width="8.796875" style="1"/>
  </cols>
  <sheetData>
    <row r="2" spans="2:9" x14ac:dyDescent="0.45">
      <c r="C2" t="s">
        <v>11</v>
      </c>
      <c r="D2" t="s">
        <v>12</v>
      </c>
      <c r="E2" t="s">
        <v>30</v>
      </c>
      <c r="F2" s="9" t="s">
        <v>33</v>
      </c>
      <c r="G2" s="8"/>
      <c r="H2" s="7" t="s">
        <v>31</v>
      </c>
      <c r="I2" t="s">
        <v>11</v>
      </c>
    </row>
    <row r="3" spans="2:9" x14ac:dyDescent="0.45">
      <c r="B3" t="s">
        <v>0</v>
      </c>
      <c r="C3" t="s">
        <v>19</v>
      </c>
      <c r="D3" t="s">
        <v>13</v>
      </c>
      <c r="E3">
        <v>68.8</v>
      </c>
      <c r="F3" s="10"/>
      <c r="G3" t="s">
        <v>19</v>
      </c>
    </row>
    <row r="4" spans="2:9" x14ac:dyDescent="0.45">
      <c r="B4" t="s">
        <v>1</v>
      </c>
      <c r="C4" t="s">
        <v>20</v>
      </c>
      <c r="D4">
        <v>9.8070000000000004</v>
      </c>
      <c r="G4"/>
    </row>
    <row r="5" spans="2:9" x14ac:dyDescent="0.45">
      <c r="B5" t="s">
        <v>2</v>
      </c>
      <c r="C5" t="s">
        <v>21</v>
      </c>
      <c r="D5" t="s">
        <v>13</v>
      </c>
      <c r="E5">
        <v>140</v>
      </c>
      <c r="F5" s="10"/>
      <c r="G5" t="s">
        <v>21</v>
      </c>
    </row>
    <row r="6" spans="2:9" x14ac:dyDescent="0.45">
      <c r="B6" t="s">
        <v>3</v>
      </c>
      <c r="C6" t="s">
        <v>5</v>
      </c>
      <c r="D6" t="s">
        <v>13</v>
      </c>
      <c r="E6">
        <v>584</v>
      </c>
      <c r="F6" s="10"/>
      <c r="G6" t="s">
        <v>5</v>
      </c>
    </row>
    <row r="7" spans="2:9" x14ac:dyDescent="0.45">
      <c r="B7" t="s">
        <v>14</v>
      </c>
      <c r="D7" t="s">
        <v>13</v>
      </c>
      <c r="G7"/>
      <c r="H7" s="3" t="e">
        <f>F3*$D4*F5/F6</f>
        <v>#DIV/0!</v>
      </c>
      <c r="I7" t="s">
        <v>15</v>
      </c>
    </row>
    <row r="8" spans="2:9" ht="9" customHeight="1" x14ac:dyDescent="0.45">
      <c r="G8"/>
    </row>
    <row r="9" spans="2:9" x14ac:dyDescent="0.45">
      <c r="B9" t="s">
        <v>7</v>
      </c>
      <c r="C9" t="s">
        <v>21</v>
      </c>
      <c r="E9">
        <v>1.66</v>
      </c>
      <c r="F9" s="10"/>
      <c r="G9" t="s">
        <v>21</v>
      </c>
    </row>
    <row r="10" spans="2:9" x14ac:dyDescent="0.45">
      <c r="B10" t="s">
        <v>17</v>
      </c>
      <c r="D10">
        <v>0.46700000000000003</v>
      </c>
      <c r="G10"/>
    </row>
    <row r="11" spans="2:9" x14ac:dyDescent="0.45">
      <c r="B11" t="s">
        <v>24</v>
      </c>
      <c r="G11"/>
      <c r="H11" s="1">
        <f>$D10*(F9/1.77)^2</f>
        <v>0</v>
      </c>
    </row>
    <row r="12" spans="2:9" x14ac:dyDescent="0.45">
      <c r="B12" t="s">
        <v>23</v>
      </c>
      <c r="C12" t="s">
        <v>18</v>
      </c>
      <c r="D12">
        <v>1.2050000000000001</v>
      </c>
      <c r="G12"/>
    </row>
    <row r="13" spans="2:9" x14ac:dyDescent="0.45">
      <c r="B13" t="s">
        <v>16</v>
      </c>
      <c r="D13">
        <v>0.31</v>
      </c>
      <c r="G13"/>
    </row>
    <row r="14" spans="2:9" x14ac:dyDescent="0.45">
      <c r="B14" t="s">
        <v>8</v>
      </c>
      <c r="C14" t="s">
        <v>4</v>
      </c>
      <c r="E14">
        <v>2000</v>
      </c>
      <c r="F14" s="10"/>
      <c r="G14" t="s">
        <v>4</v>
      </c>
    </row>
    <row r="15" spans="2:9" x14ac:dyDescent="0.45">
      <c r="B15" t="s">
        <v>10</v>
      </c>
      <c r="F15" s="1" t="e">
        <f>F14/F6</f>
        <v>#DIV/0!</v>
      </c>
      <c r="G15" s="1" t="s">
        <v>32</v>
      </c>
      <c r="H15" s="2" t="e">
        <f>F15*3.6</f>
        <v>#DIV/0!</v>
      </c>
      <c r="I15" s="1" t="s">
        <v>26</v>
      </c>
    </row>
    <row r="16" spans="2:9" x14ac:dyDescent="0.45">
      <c r="B16" t="s">
        <v>22</v>
      </c>
      <c r="C16" t="s">
        <v>6</v>
      </c>
      <c r="H16" s="4" t="e">
        <f>0.5*D12*D13*H11*F15^3</f>
        <v>#DIV/0!</v>
      </c>
      <c r="I16" t="s">
        <v>15</v>
      </c>
    </row>
    <row r="17" spans="2:9" ht="9" customHeight="1" x14ac:dyDescent="0.45"/>
    <row r="18" spans="2:9" x14ac:dyDescent="0.45">
      <c r="B18" t="s">
        <v>25</v>
      </c>
      <c r="C18" t="s">
        <v>6</v>
      </c>
      <c r="D18">
        <v>14.8</v>
      </c>
    </row>
    <row r="19" spans="2:9" x14ac:dyDescent="0.45">
      <c r="B19" t="s">
        <v>27</v>
      </c>
      <c r="H19" s="4" t="e">
        <f>D18*(H15/29)*((F3/2)/42.5)*2</f>
        <v>#DIV/0!</v>
      </c>
      <c r="I19" t="s">
        <v>15</v>
      </c>
    </row>
    <row r="20" spans="2:9" ht="9" customHeight="1" x14ac:dyDescent="0.45"/>
    <row r="21" spans="2:9" x14ac:dyDescent="0.45">
      <c r="B21" t="s">
        <v>28</v>
      </c>
      <c r="C21" t="s">
        <v>6</v>
      </c>
      <c r="D21">
        <v>5</v>
      </c>
      <c r="H21" s="5">
        <f>D21</f>
        <v>5</v>
      </c>
      <c r="I21" t="s">
        <v>15</v>
      </c>
    </row>
    <row r="22" spans="2:9" ht="9" customHeight="1" x14ac:dyDescent="0.45"/>
    <row r="23" spans="2:9" x14ac:dyDescent="0.45">
      <c r="B23" t="s">
        <v>29</v>
      </c>
      <c r="H23" s="6" t="e">
        <f>H19*0.014/2*2</f>
        <v>#DIV/0!</v>
      </c>
      <c r="I23" t="s">
        <v>15</v>
      </c>
    </row>
    <row r="24" spans="2:9" ht="18.600000000000001" thickBot="1" x14ac:dyDescent="0.5"/>
    <row r="25" spans="2:9" ht="18.600000000000001" thickBot="1" x14ac:dyDescent="0.5">
      <c r="B25" s="12" t="s">
        <v>9</v>
      </c>
      <c r="C25" t="s">
        <v>6</v>
      </c>
      <c r="H25" s="11" t="e">
        <f>H7+H16+H19+H21+H23</f>
        <v>#DIV/0!</v>
      </c>
      <c r="I25" t="s">
        <v>15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pictu</dc:creator>
  <cp:lastModifiedBy>picturesd705@gmail.com</cp:lastModifiedBy>
  <dcterms:created xsi:type="dcterms:W3CDTF">2021-01-22T01:45:57Z</dcterms:created>
  <dcterms:modified xsi:type="dcterms:W3CDTF">2021-03-10T10:55:30Z</dcterms:modified>
</cp:coreProperties>
</file>